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6380" windowHeight="8130"/>
  </bookViews>
  <sheets>
    <sheet name="Lista" sheetId="1" r:id="rId1"/>
  </sheets>
  <definedNames>
    <definedName name="_Accessories_List">#REF!</definedName>
    <definedName name="Item">Lista!$A$1:$A$65511</definedName>
  </definedNames>
  <calcPr calcId="144525" iterateDelta="1E-4"/>
</workbook>
</file>

<file path=xl/calcChain.xml><?xml version="1.0" encoding="utf-8"?>
<calcChain xmlns="http://schemas.openxmlformats.org/spreadsheetml/2006/main">
  <c r="D87" i="1" l="1"/>
  <c r="E87" i="1" s="1"/>
  <c r="D79" i="1"/>
  <c r="D43" i="1"/>
  <c r="E43" i="1" s="1"/>
  <c r="D95" i="1" l="1"/>
  <c r="E95" i="1" s="1"/>
  <c r="D2" i="1"/>
  <c r="D94" i="1" s="1"/>
  <c r="E94" i="1" s="1"/>
  <c r="D12" i="1"/>
  <c r="D27" i="1"/>
  <c r="E27" i="1" s="1"/>
  <c r="D35" i="1"/>
  <c r="D49" i="1"/>
  <c r="D61" i="1"/>
  <c r="E79" i="1"/>
  <c r="E12" i="1" l="1"/>
  <c r="D93" i="1"/>
  <c r="E2" i="1"/>
  <c r="E61" i="1"/>
  <c r="E35" i="1"/>
  <c r="E49" i="1"/>
  <c r="D98" i="1" l="1"/>
  <c r="E93" i="1"/>
  <c r="D96" i="1"/>
  <c r="E98" i="1" l="1"/>
  <c r="E96" i="1"/>
</calcChain>
</file>

<file path=xl/sharedStrings.xml><?xml version="1.0" encoding="utf-8"?>
<sst xmlns="http://schemas.openxmlformats.org/spreadsheetml/2006/main" count="213" uniqueCount="199">
  <si>
    <t>Item</t>
  </si>
  <si>
    <t>Underarmour Heatgear</t>
  </si>
  <si>
    <t>Boxer</t>
  </si>
  <si>
    <t>ExOfficio</t>
  </si>
  <si>
    <t>CEP Outdoor Merino Mid-cut</t>
  </si>
  <si>
    <t>Zpacks CloudCover</t>
  </si>
  <si>
    <t>Haglofs Solo Top</t>
  </si>
  <si>
    <t>Nunatak Skaha</t>
  </si>
  <si>
    <t>Bridgedale Trail Runner</t>
  </si>
  <si>
    <t>Softshell</t>
  </si>
  <si>
    <t>MEC Charge Toque</t>
  </si>
  <si>
    <t>Buff</t>
  </si>
  <si>
    <t>MLD Trailstar silnylon</t>
  </si>
  <si>
    <t>MSR Groundhog Ys, BMW nails, BMW hooks</t>
  </si>
  <si>
    <t>Nunatak Arc-Specialist</t>
  </si>
  <si>
    <t>Altus</t>
  </si>
  <si>
    <t>HMG 3400 Southwest</t>
  </si>
  <si>
    <t>ZPacks Cuben Medium</t>
  </si>
  <si>
    <t>Black Diamond Ion (old model)</t>
  </si>
  <si>
    <t>Sea to Summit</t>
  </si>
  <si>
    <t>Julbo</t>
  </si>
  <si>
    <t>Gas</t>
  </si>
  <si>
    <t>MSR Titan Kettle 0.85 L</t>
  </si>
  <si>
    <t>Wenger</t>
  </si>
  <si>
    <t>Bic</t>
  </si>
  <si>
    <t>Smartphone</t>
  </si>
  <si>
    <t>Función / comentarios</t>
  </si>
  <si>
    <t>Marca y modelo</t>
  </si>
  <si>
    <t>Peso (gr)</t>
  </si>
  <si>
    <t>Peso (Lbs)</t>
  </si>
  <si>
    <t>Puesto</t>
  </si>
  <si>
    <t>Impermeable</t>
  </si>
  <si>
    <t>Saco de dormir</t>
  </si>
  <si>
    <t>Sin tapa</t>
  </si>
  <si>
    <t>Lámina de aluminio</t>
  </si>
  <si>
    <t>Total</t>
  </si>
  <si>
    <t>A la espalda</t>
  </si>
  <si>
    <t>Peso Base</t>
  </si>
  <si>
    <t>Quechua Forclaz Trek 500 M</t>
  </si>
  <si>
    <t>Outdoor Research Sun Runner Cap</t>
  </si>
  <si>
    <t>Merrell Allout Terra Trail</t>
  </si>
  <si>
    <t>Black Diamond Trail Pro</t>
  </si>
  <si>
    <t>Quechua Geonaute 700</t>
  </si>
  <si>
    <t>The North Face</t>
  </si>
  <si>
    <t>As Tucas Acher</t>
  </si>
  <si>
    <t>Wintersilks</t>
  </si>
  <si>
    <t>CEP Run Merino Short</t>
  </si>
  <si>
    <t>Rab Xenon</t>
  </si>
  <si>
    <t>Ropa, Tienda, Comida, Accesorios</t>
  </si>
  <si>
    <t>Varios Cuben/Silnylon</t>
  </si>
  <si>
    <t>Mountain Laurel Designs</t>
  </si>
  <si>
    <t>Ursack TKO</t>
  </si>
  <si>
    <t>Yogi's CDT Handbook</t>
  </si>
  <si>
    <t>Recta DS-40</t>
  </si>
  <si>
    <t>Crosscall Trekker M1 Core</t>
  </si>
  <si>
    <t>Dyneema 1.5 mm</t>
  </si>
  <si>
    <t>Snowpeak</t>
  </si>
  <si>
    <t>Platypus 2 L + 2 L</t>
  </si>
  <si>
    <t>Micropur MP1, Lifesystems Chlorine</t>
  </si>
  <si>
    <t>Cables</t>
  </si>
  <si>
    <t>PLB</t>
  </si>
  <si>
    <t>5200 mAh</t>
  </si>
  <si>
    <t>Anker Astro E1</t>
  </si>
  <si>
    <t>2 uUSB 30/15 cm</t>
  </si>
  <si>
    <t>ACR ResQ Link</t>
  </si>
  <si>
    <t>Sony DSC-RX100 III</t>
  </si>
  <si>
    <t>Camp XLA 210 60 cm</t>
  </si>
  <si>
    <t>Consumibles y Estacional</t>
  </si>
  <si>
    <t>Slip</t>
  </si>
  <si>
    <t>BRS 3000T</t>
  </si>
  <si>
    <t>Base</t>
  </si>
  <si>
    <t>Shirt</t>
  </si>
  <si>
    <t>Trousers</t>
  </si>
  <si>
    <t>Convertibles</t>
  </si>
  <si>
    <t>Underwear</t>
  </si>
  <si>
    <t>Socks</t>
  </si>
  <si>
    <t>Cap</t>
  </si>
  <si>
    <t>With neck skirt</t>
  </si>
  <si>
    <t>Shoes</t>
  </si>
  <si>
    <t>Poles</t>
  </si>
  <si>
    <t>Balance &amp; Traction. Shelter system vertical support</t>
  </si>
  <si>
    <t>Altimeter</t>
  </si>
  <si>
    <t>Watch, Altimeter, Thermometer</t>
  </si>
  <si>
    <t>Jacket</t>
  </si>
  <si>
    <t>Windblock</t>
  </si>
  <si>
    <t>Generic</t>
  </si>
  <si>
    <t>Waterproof</t>
  </si>
  <si>
    <t>Pullover</t>
  </si>
  <si>
    <t>Down</t>
  </si>
  <si>
    <t>Pyjama</t>
  </si>
  <si>
    <t>Tights</t>
  </si>
  <si>
    <t>Spare</t>
  </si>
  <si>
    <t>Hat</t>
  </si>
  <si>
    <t>Tubular</t>
  </si>
  <si>
    <t>Neck warmer</t>
  </si>
  <si>
    <t>Gloves</t>
  </si>
  <si>
    <t>Windblock &amp; Insulation</t>
  </si>
  <si>
    <t>Fleece insulation</t>
  </si>
  <si>
    <t>Down insulation</t>
  </si>
  <si>
    <t>Tarp</t>
  </si>
  <si>
    <t xml:space="preserve"> + lines &amp; linelocks</t>
  </si>
  <si>
    <t>Floor</t>
  </si>
  <si>
    <t>Stakes</t>
  </si>
  <si>
    <t>Bivvy Bag</t>
  </si>
  <si>
    <t>Quilt</t>
  </si>
  <si>
    <t>Pad</t>
  </si>
  <si>
    <t>Home made 2.3 Silnylon</t>
  </si>
  <si>
    <t>Wide area</t>
  </si>
  <si>
    <t>4 Alu Y, 2 Ti Nails, 5 Ti Hooks</t>
  </si>
  <si>
    <t>Bozeman Mountain Works Vapr</t>
  </si>
  <si>
    <t>Inner tent of sorts</t>
  </si>
  <si>
    <t>Closed-Cell Foam 4/5 Length</t>
  </si>
  <si>
    <t>Pack</t>
  </si>
  <si>
    <t>Stuff Sacks</t>
  </si>
  <si>
    <t>Dry Bag</t>
  </si>
  <si>
    <t>Hipbelt Pocket</t>
  </si>
  <si>
    <t>Camera Pouch</t>
  </si>
  <si>
    <t>Bag</t>
  </si>
  <si>
    <t>Bearproof</t>
  </si>
  <si>
    <t>Flap pouch</t>
  </si>
  <si>
    <t>Kata Flap Pouch</t>
  </si>
  <si>
    <t>Maps</t>
  </si>
  <si>
    <t>Paper</t>
  </si>
  <si>
    <t>Guidebook</t>
  </si>
  <si>
    <t>Town info</t>
  </si>
  <si>
    <t>Compass</t>
  </si>
  <si>
    <t>With mirror</t>
  </si>
  <si>
    <t>Nav apps and digital maps</t>
  </si>
  <si>
    <t>Towel</t>
  </si>
  <si>
    <t>Kitchen wipe</t>
  </si>
  <si>
    <t>First Aid</t>
  </si>
  <si>
    <t>Wound care and assorted pills</t>
  </si>
  <si>
    <t>Flashlight</t>
  </si>
  <si>
    <t xml:space="preserve"> + Battery</t>
  </si>
  <si>
    <t>Map Case</t>
  </si>
  <si>
    <t xml:space="preserve"> + Ziplock for real waterproofness</t>
  </si>
  <si>
    <t>Sunglasses</t>
  </si>
  <si>
    <t xml:space="preserve"> + Ziplock for case</t>
  </si>
  <si>
    <t>Toiletries</t>
  </si>
  <si>
    <t>Toothbrush, Sunscreen, Lip Screen, Alcohol Gel, Soap</t>
  </si>
  <si>
    <t>Repair</t>
  </si>
  <si>
    <t>Tape, Needle, Thread</t>
  </si>
  <si>
    <t>Cord</t>
  </si>
  <si>
    <t>Documents, Keys, Money</t>
  </si>
  <si>
    <t xml:space="preserve"> + Case</t>
  </si>
  <si>
    <t>Prescription Glasses</t>
  </si>
  <si>
    <t>Worn</t>
  </si>
  <si>
    <t>Clothing</t>
  </si>
  <si>
    <t>Shelter System</t>
  </si>
  <si>
    <t>Packing</t>
  </si>
  <si>
    <t>Navigation</t>
  </si>
  <si>
    <t>Accessories</t>
  </si>
  <si>
    <t>Food &amp; Drink</t>
  </si>
  <si>
    <t>Electronics</t>
  </si>
  <si>
    <t>Seasonal</t>
  </si>
  <si>
    <t>Stove</t>
  </si>
  <si>
    <t>Windscreen</t>
  </si>
  <si>
    <t>LPG Canister</t>
  </si>
  <si>
    <t>Pot</t>
  </si>
  <si>
    <t>Lid</t>
  </si>
  <si>
    <t>Cook Bag</t>
  </si>
  <si>
    <t>Cozy</t>
  </si>
  <si>
    <t>Spoon</t>
  </si>
  <si>
    <t>Knife</t>
  </si>
  <si>
    <t>Lighter</t>
  </si>
  <si>
    <t>Matches</t>
  </si>
  <si>
    <t>Bottles, Tube &amp; Valve</t>
  </si>
  <si>
    <t>Water Treatment</t>
  </si>
  <si>
    <t>Water</t>
  </si>
  <si>
    <t>Gas burner</t>
  </si>
  <si>
    <t>Alu pie pan</t>
  </si>
  <si>
    <t>Medium size</t>
  </si>
  <si>
    <t>Butane &amp; Propane mix</t>
  </si>
  <si>
    <t>Recycled Platypus</t>
  </si>
  <si>
    <t>For voluminous stuff</t>
  </si>
  <si>
    <t>Home made from windshield insulation and tape</t>
  </si>
  <si>
    <t>For the cook bag</t>
  </si>
  <si>
    <t>Titanium</t>
  </si>
  <si>
    <t>Multitool</t>
  </si>
  <si>
    <t>Small</t>
  </si>
  <si>
    <t>Emergency</t>
  </si>
  <si>
    <t>Assorted tablets</t>
  </si>
  <si>
    <t>Daily average for 5 days at 900 gr/day</t>
  </si>
  <si>
    <t>Usual max estimated at 1 L</t>
  </si>
  <si>
    <t>Battery</t>
  </si>
  <si>
    <t>Camera extra</t>
  </si>
  <si>
    <t>Camera</t>
  </si>
  <si>
    <t>External Battery</t>
  </si>
  <si>
    <t>Charger</t>
  </si>
  <si>
    <t>North American wall plug, 2 port</t>
  </si>
  <si>
    <t>S.O.S.</t>
  </si>
  <si>
    <t>Ice Axe</t>
  </si>
  <si>
    <t>Crampons</t>
  </si>
  <si>
    <t>Snowshoes</t>
  </si>
  <si>
    <t>Self Arrest</t>
  </si>
  <si>
    <t>Traction in snow</t>
  </si>
  <si>
    <t>Traction and Flotation in snow</t>
  </si>
  <si>
    <t>Norther Lites Honey Badger with alu cleats</t>
  </si>
  <si>
    <t>Camp XLC 490 12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</si>
</sst>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color indexed="8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  <charset val="1"/>
    </font>
    <font>
      <b/>
      <sz val="14"/>
      <name val="Calibri"/>
      <family val="2"/>
    </font>
    <font>
      <b/>
      <sz val="14"/>
      <name val="Times New Roman"/>
      <family val="1"/>
      <charset val="1"/>
    </font>
    <font>
      <b/>
      <sz val="10"/>
      <name val="Arial"/>
      <family val="2"/>
    </font>
    <font>
      <sz val="12"/>
      <name val="Calibri"/>
      <family val="2"/>
    </font>
    <font>
      <sz val="10"/>
      <name val="Calibri"/>
      <family val="2"/>
    </font>
    <font>
      <u/>
      <sz val="10"/>
      <name val="Arial"/>
      <family val="2"/>
      <charset val="1"/>
    </font>
    <font>
      <b/>
      <sz val="12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92D050"/>
        <bgColor indexed="4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 applyAlignment="1">
      <alignment vertical="center"/>
    </xf>
    <xf numFmtId="0" fontId="5" fillId="2" borderId="0" xfId="1" applyFont="1" applyFill="1"/>
    <xf numFmtId="0" fontId="6" fillId="2" borderId="0" xfId="1" applyFont="1" applyFill="1"/>
    <xf numFmtId="0" fontId="3" fillId="2" borderId="0" xfId="1" applyFont="1" applyFill="1"/>
    <xf numFmtId="0" fontId="7" fillId="0" borderId="0" xfId="1" applyFont="1"/>
    <xf numFmtId="0" fontId="7" fillId="0" borderId="0" xfId="1" applyFont="1" applyAlignment="1"/>
    <xf numFmtId="0" fontId="3" fillId="0" borderId="0" xfId="1" applyFont="1" applyAlignment="1"/>
    <xf numFmtId="0" fontId="4" fillId="2" borderId="0" xfId="1" applyFont="1" applyFill="1"/>
    <xf numFmtId="49" fontId="7" fillId="0" borderId="0" xfId="1" applyNumberFormat="1" applyFont="1"/>
    <xf numFmtId="0" fontId="8" fillId="0" borderId="0" xfId="1" applyFont="1"/>
    <xf numFmtId="0" fontId="0" fillId="0" borderId="0" xfId="1" applyFont="1"/>
    <xf numFmtId="0" fontId="7" fillId="2" borderId="0" xfId="1" applyFont="1" applyFill="1"/>
    <xf numFmtId="0" fontId="9" fillId="0" borderId="0" xfId="1" applyFont="1"/>
    <xf numFmtId="0" fontId="10" fillId="2" borderId="0" xfId="1" applyFont="1" applyFill="1"/>
    <xf numFmtId="0" fontId="6" fillId="3" borderId="0" xfId="1" applyFont="1" applyFill="1"/>
    <xf numFmtId="0" fontId="11" fillId="3" borderId="0" xfId="1" applyFont="1" applyFill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17.28515625" defaultRowHeight="15" customHeight="1" x14ac:dyDescent="0.2"/>
  <cols>
    <col min="1" max="1" width="34.5703125" style="1" customWidth="1"/>
    <col min="2" max="2" width="42.7109375" style="1" customWidth="1"/>
    <col min="3" max="3" width="43.28515625" style="1" customWidth="1"/>
    <col min="4" max="4" width="12.7109375" style="1" customWidth="1"/>
    <col min="5" max="15" width="11.5703125" style="1" customWidth="1"/>
    <col min="16" max="23" width="11" style="1" customWidth="1"/>
    <col min="24" max="16384" width="17.28515625" style="1"/>
  </cols>
  <sheetData>
    <row r="1" spans="1:23" ht="15" customHeight="1" x14ac:dyDescent="0.2">
      <c r="A1" s="2" t="s">
        <v>0</v>
      </c>
      <c r="B1" s="2" t="s">
        <v>26</v>
      </c>
      <c r="C1" s="2" t="s">
        <v>27</v>
      </c>
      <c r="D1" s="2" t="s">
        <v>28</v>
      </c>
      <c r="E1" s="2" t="s">
        <v>29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0.100000000000001" customHeight="1" x14ac:dyDescent="0.3">
      <c r="A2" s="4" t="s">
        <v>146</v>
      </c>
      <c r="B2" s="5"/>
      <c r="C2" s="5"/>
      <c r="D2" s="6">
        <f>SUM(D3:D10)</f>
        <v>1998</v>
      </c>
      <c r="E2" s="7">
        <f>ROUND(PRODUCT(D2,2.2)/1000,2)</f>
        <v>4.4000000000000004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" customHeight="1" x14ac:dyDescent="0.25">
      <c r="A3" s="8" t="s">
        <v>71</v>
      </c>
      <c r="B3" s="9" t="s">
        <v>70</v>
      </c>
      <c r="C3" s="9" t="s">
        <v>1</v>
      </c>
      <c r="D3" s="10">
        <v>173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" customHeight="1" x14ac:dyDescent="0.25">
      <c r="A4" s="8" t="s">
        <v>72</v>
      </c>
      <c r="B4" s="8" t="s">
        <v>73</v>
      </c>
      <c r="C4" s="8" t="s">
        <v>38</v>
      </c>
      <c r="D4" s="3">
        <v>430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" customHeight="1" x14ac:dyDescent="0.25">
      <c r="A5" s="8" t="s">
        <v>74</v>
      </c>
      <c r="B5" s="8" t="s">
        <v>2</v>
      </c>
      <c r="C5" s="8" t="s">
        <v>3</v>
      </c>
      <c r="D5" s="10">
        <v>100</v>
      </c>
      <c r="E5" s="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" customHeight="1" x14ac:dyDescent="0.25">
      <c r="A6" s="8" t="s">
        <v>75</v>
      </c>
      <c r="B6" s="8"/>
      <c r="C6" s="8" t="s">
        <v>4</v>
      </c>
      <c r="D6" s="10">
        <v>65</v>
      </c>
      <c r="E6" s="1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" customHeight="1" x14ac:dyDescent="0.25">
      <c r="A7" s="8" t="s">
        <v>76</v>
      </c>
      <c r="B7" s="8" t="s">
        <v>77</v>
      </c>
      <c r="C7" s="8" t="s">
        <v>39</v>
      </c>
      <c r="D7" s="10">
        <v>82</v>
      </c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" customHeight="1" x14ac:dyDescent="0.25">
      <c r="A8" s="8" t="s">
        <v>78</v>
      </c>
      <c r="B8" s="8"/>
      <c r="C8" s="8" t="s">
        <v>40</v>
      </c>
      <c r="D8" s="10">
        <v>576</v>
      </c>
      <c r="E8" s="1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" customHeight="1" x14ac:dyDescent="0.25">
      <c r="A9" s="8" t="s">
        <v>79</v>
      </c>
      <c r="B9" s="8" t="s">
        <v>80</v>
      </c>
      <c r="C9" s="8" t="s">
        <v>41</v>
      </c>
      <c r="D9" s="10">
        <v>520</v>
      </c>
      <c r="E9" s="1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" customHeight="1" x14ac:dyDescent="0.25">
      <c r="A10" s="8" t="s">
        <v>81</v>
      </c>
      <c r="B10" s="8" t="s">
        <v>82</v>
      </c>
      <c r="C10" s="8" t="s">
        <v>42</v>
      </c>
      <c r="D10" s="10">
        <v>52</v>
      </c>
      <c r="E10" s="1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customHeight="1" x14ac:dyDescent="0.25">
      <c r="A11" s="8"/>
      <c r="B11" s="8"/>
      <c r="C11" s="8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0.100000000000001" customHeight="1" x14ac:dyDescent="0.3">
      <c r="A12" s="4" t="s">
        <v>147</v>
      </c>
      <c r="B12" s="11"/>
      <c r="C12" s="11"/>
      <c r="D12" s="6">
        <f>SUM(D13:D25)</f>
        <v>1218</v>
      </c>
      <c r="E12" s="7">
        <f>ROUND(PRODUCT(D12,2.2)/1000,2)</f>
        <v>2.68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customHeight="1" x14ac:dyDescent="0.25">
      <c r="A13" s="8" t="s">
        <v>83</v>
      </c>
      <c r="B13" s="8" t="s">
        <v>84</v>
      </c>
      <c r="C13" s="8" t="s">
        <v>85</v>
      </c>
      <c r="D13" s="3">
        <v>100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 x14ac:dyDescent="0.25">
      <c r="A14" s="8" t="s">
        <v>83</v>
      </c>
      <c r="B14" s="8" t="s">
        <v>86</v>
      </c>
      <c r="C14" s="8" t="s">
        <v>5</v>
      </c>
      <c r="D14" s="1">
        <v>83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 x14ac:dyDescent="0.25">
      <c r="A15" s="8" t="s">
        <v>87</v>
      </c>
      <c r="B15" s="8" t="s">
        <v>97</v>
      </c>
      <c r="C15" s="8" t="s">
        <v>6</v>
      </c>
      <c r="D15" s="10">
        <v>187</v>
      </c>
      <c r="E15" s="1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customHeight="1" x14ac:dyDescent="0.25">
      <c r="A16" s="8" t="s">
        <v>87</v>
      </c>
      <c r="B16" s="8" t="s">
        <v>98</v>
      </c>
      <c r="C16" s="8" t="s">
        <v>7</v>
      </c>
      <c r="D16" s="10">
        <v>270</v>
      </c>
      <c r="E16" s="1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customHeight="1" x14ac:dyDescent="0.25">
      <c r="A17" s="8" t="s">
        <v>72</v>
      </c>
      <c r="B17" s="8" t="s">
        <v>86</v>
      </c>
      <c r="C17" s="8" t="s">
        <v>44</v>
      </c>
      <c r="D17" s="10">
        <v>84</v>
      </c>
      <c r="E17" s="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customHeight="1" x14ac:dyDescent="0.25">
      <c r="A18" s="8" t="s">
        <v>71</v>
      </c>
      <c r="B18" s="8" t="s">
        <v>89</v>
      </c>
      <c r="C18" s="8" t="s">
        <v>45</v>
      </c>
      <c r="D18" s="10">
        <v>100</v>
      </c>
      <c r="E18" s="1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customHeight="1" x14ac:dyDescent="0.25">
      <c r="A19" s="8" t="s">
        <v>90</v>
      </c>
      <c r="B19" s="8" t="s">
        <v>89</v>
      </c>
      <c r="C19" s="8" t="s">
        <v>43</v>
      </c>
      <c r="D19" s="10">
        <v>87</v>
      </c>
      <c r="E19" s="1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 x14ac:dyDescent="0.25">
      <c r="A20" s="8" t="s">
        <v>75</v>
      </c>
      <c r="B20" s="8" t="s">
        <v>89</v>
      </c>
      <c r="C20" s="8" t="s">
        <v>8</v>
      </c>
      <c r="D20" s="10">
        <v>50</v>
      </c>
      <c r="E20" s="1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 x14ac:dyDescent="0.25">
      <c r="A21" s="8" t="s">
        <v>75</v>
      </c>
      <c r="B21" s="8" t="s">
        <v>91</v>
      </c>
      <c r="C21" s="8" t="s">
        <v>46</v>
      </c>
      <c r="D21" s="10">
        <v>48</v>
      </c>
      <c r="E21" s="1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" customHeight="1" x14ac:dyDescent="0.25">
      <c r="A22" s="8" t="s">
        <v>74</v>
      </c>
      <c r="B22" s="8" t="s">
        <v>68</v>
      </c>
      <c r="C22" s="8" t="s">
        <v>3</v>
      </c>
      <c r="D22" s="10">
        <v>57</v>
      </c>
      <c r="E22" s="1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" customHeight="1" x14ac:dyDescent="0.25">
      <c r="A23" s="8" t="s">
        <v>92</v>
      </c>
      <c r="B23" s="8" t="s">
        <v>9</v>
      </c>
      <c r="C23" s="8" t="s">
        <v>10</v>
      </c>
      <c r="D23" s="10">
        <v>47</v>
      </c>
      <c r="E23" s="1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" customHeight="1" x14ac:dyDescent="0.25">
      <c r="A24" s="8" t="s">
        <v>93</v>
      </c>
      <c r="B24" s="8" t="s">
        <v>94</v>
      </c>
      <c r="C24" s="8" t="s">
        <v>11</v>
      </c>
      <c r="D24" s="10">
        <v>40</v>
      </c>
      <c r="E24" s="1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" customHeight="1" x14ac:dyDescent="0.25">
      <c r="A25" s="8" t="s">
        <v>95</v>
      </c>
      <c r="B25" s="9" t="s">
        <v>96</v>
      </c>
      <c r="C25" s="9" t="s">
        <v>47</v>
      </c>
      <c r="D25" s="10">
        <v>65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" customHeight="1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0.100000000000001" customHeight="1" x14ac:dyDescent="0.3">
      <c r="A27" s="4" t="s">
        <v>148</v>
      </c>
      <c r="B27" s="11"/>
      <c r="C27" s="11"/>
      <c r="D27" s="6">
        <f>SUM(D28:D33)</f>
        <v>1939</v>
      </c>
      <c r="E27" s="7">
        <f>ROUND(PRODUCT(D27,2.2)/1000,2)</f>
        <v>4.2699999999999996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" customHeight="1" x14ac:dyDescent="0.25">
      <c r="A28" s="8" t="s">
        <v>99</v>
      </c>
      <c r="B28" s="12" t="s">
        <v>100</v>
      </c>
      <c r="C28" s="8" t="s">
        <v>12</v>
      </c>
      <c r="D28" s="3">
        <v>617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" customHeight="1" x14ac:dyDescent="0.25">
      <c r="A29" s="8" t="s">
        <v>101</v>
      </c>
      <c r="B29" s="8" t="s">
        <v>107</v>
      </c>
      <c r="C29" s="8" t="s">
        <v>106</v>
      </c>
      <c r="D29" s="3">
        <v>310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" customHeight="1" x14ac:dyDescent="0.25">
      <c r="A30" s="8" t="s">
        <v>102</v>
      </c>
      <c r="B30" s="8" t="s">
        <v>108</v>
      </c>
      <c r="C30" s="8" t="s">
        <v>13</v>
      </c>
      <c r="D30" s="3">
        <v>136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" customHeight="1" x14ac:dyDescent="0.25">
      <c r="A31" s="8" t="s">
        <v>103</v>
      </c>
      <c r="B31" s="8" t="s">
        <v>110</v>
      </c>
      <c r="C31" s="8" t="s">
        <v>109</v>
      </c>
      <c r="D31" s="3">
        <v>203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" customHeight="1" x14ac:dyDescent="0.25">
      <c r="A32" s="8" t="s">
        <v>104</v>
      </c>
      <c r="B32" s="8" t="s">
        <v>88</v>
      </c>
      <c r="C32" s="8" t="s">
        <v>14</v>
      </c>
      <c r="D32" s="3">
        <v>430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" customHeight="1" x14ac:dyDescent="0.25">
      <c r="A33" s="8" t="s">
        <v>105</v>
      </c>
      <c r="B33" s="8" t="s">
        <v>111</v>
      </c>
      <c r="C33" s="8" t="s">
        <v>15</v>
      </c>
      <c r="D33" s="3">
        <v>243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" customHeight="1" x14ac:dyDescent="0.25">
      <c r="A34" s="8"/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20.100000000000001" customHeight="1" x14ac:dyDescent="0.3">
      <c r="A35" s="4" t="s">
        <v>149</v>
      </c>
      <c r="B35" s="11"/>
      <c r="C35" s="11"/>
      <c r="D35" s="6">
        <f>SUM(D36:D41)</f>
        <v>1316</v>
      </c>
      <c r="E35" s="7">
        <f>ROUND(PRODUCT(D35,2.2)/1000,2)</f>
        <v>2.9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" customHeight="1" x14ac:dyDescent="0.25">
      <c r="A36" s="8" t="s">
        <v>112</v>
      </c>
      <c r="B36" s="8" t="s">
        <v>31</v>
      </c>
      <c r="C36" s="8" t="s">
        <v>16</v>
      </c>
      <c r="D36" s="3">
        <v>930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" customHeight="1" x14ac:dyDescent="0.25">
      <c r="A37" s="8" t="s">
        <v>113</v>
      </c>
      <c r="B37" s="8" t="s">
        <v>48</v>
      </c>
      <c r="C37" s="8" t="s">
        <v>49</v>
      </c>
      <c r="D37" s="10">
        <v>96</v>
      </c>
      <c r="E37" s="1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" customHeight="1" x14ac:dyDescent="0.25">
      <c r="A38" s="8" t="s">
        <v>114</v>
      </c>
      <c r="B38" s="8" t="s">
        <v>32</v>
      </c>
      <c r="C38" s="8" t="s">
        <v>17</v>
      </c>
      <c r="D38" s="10">
        <v>20</v>
      </c>
      <c r="E38" s="1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" customHeight="1" x14ac:dyDescent="0.25">
      <c r="A39" s="8" t="s">
        <v>115</v>
      </c>
      <c r="B39" s="8"/>
      <c r="C39" s="8" t="s">
        <v>50</v>
      </c>
      <c r="D39" s="10">
        <v>28</v>
      </c>
      <c r="E39" s="1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" customHeight="1" x14ac:dyDescent="0.25">
      <c r="A40" s="8" t="s">
        <v>116</v>
      </c>
      <c r="B40" s="8" t="s">
        <v>119</v>
      </c>
      <c r="C40" s="8" t="s">
        <v>120</v>
      </c>
      <c r="D40" s="10">
        <v>68</v>
      </c>
      <c r="E40" s="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" customHeight="1" x14ac:dyDescent="0.25">
      <c r="A41" s="8" t="s">
        <v>117</v>
      </c>
      <c r="B41" s="8" t="s">
        <v>118</v>
      </c>
      <c r="C41" s="8" t="s">
        <v>51</v>
      </c>
      <c r="D41" s="10">
        <v>174</v>
      </c>
      <c r="E41" s="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" customHeight="1" x14ac:dyDescent="0.25">
      <c r="A42" s="8"/>
      <c r="B42" s="8"/>
      <c r="C42" s="8"/>
      <c r="D42" s="10"/>
      <c r="E42" s="1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20.100000000000001" customHeight="1" x14ac:dyDescent="0.2">
      <c r="A43" s="4" t="s">
        <v>150</v>
      </c>
      <c r="B43" s="4"/>
      <c r="C43" s="4"/>
      <c r="D43" s="6">
        <f>SUM(D44:D47)</f>
        <v>672</v>
      </c>
      <c r="E43" s="7">
        <f>ROUND(PRODUCT(D43,2.2)/1000,2)</f>
        <v>1.48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" customHeight="1" x14ac:dyDescent="0.25">
      <c r="A44" s="8" t="s">
        <v>121</v>
      </c>
      <c r="B44" s="8" t="s">
        <v>122</v>
      </c>
      <c r="C44" s="8"/>
      <c r="D44" s="10">
        <v>200</v>
      </c>
      <c r="E44" s="1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" customHeight="1" x14ac:dyDescent="0.25">
      <c r="A45" s="8" t="s">
        <v>123</v>
      </c>
      <c r="B45" s="8" t="s">
        <v>124</v>
      </c>
      <c r="C45" s="8" t="s">
        <v>52</v>
      </c>
      <c r="D45" s="10">
        <v>200</v>
      </c>
      <c r="E45" s="1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" customHeight="1" x14ac:dyDescent="0.25">
      <c r="A46" s="8" t="s">
        <v>125</v>
      </c>
      <c r="B46" s="8" t="s">
        <v>126</v>
      </c>
      <c r="C46" s="8" t="s">
        <v>53</v>
      </c>
      <c r="D46" s="10">
        <v>47</v>
      </c>
      <c r="E46" s="1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" customHeight="1" x14ac:dyDescent="0.25">
      <c r="A47" s="8" t="s">
        <v>25</v>
      </c>
      <c r="B47" s="8" t="s">
        <v>127</v>
      </c>
      <c r="C47" s="8" t="s">
        <v>54</v>
      </c>
      <c r="D47" s="10">
        <v>225</v>
      </c>
      <c r="E47" s="1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" customHeight="1" x14ac:dyDescent="0.25">
      <c r="A48" s="8"/>
      <c r="B48" s="8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0.100000000000001" customHeight="1" x14ac:dyDescent="0.3">
      <c r="A49" s="4" t="s">
        <v>151</v>
      </c>
      <c r="B49" s="11"/>
      <c r="C49" s="11"/>
      <c r="D49" s="6">
        <f>SUM(D50:D59)</f>
        <v>610</v>
      </c>
      <c r="E49" s="7">
        <f>ROUND(PRODUCT(D49,2.2)/1000,2)</f>
        <v>1.34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" customHeight="1" x14ac:dyDescent="0.25">
      <c r="A50" s="8" t="s">
        <v>128</v>
      </c>
      <c r="B50" s="8" t="s">
        <v>129</v>
      </c>
      <c r="C50" s="8"/>
      <c r="D50" s="10">
        <v>23</v>
      </c>
      <c r="E50" s="1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" customHeight="1" x14ac:dyDescent="0.25">
      <c r="A51" s="8" t="s">
        <v>130</v>
      </c>
      <c r="B51" s="8" t="s">
        <v>131</v>
      </c>
      <c r="C51" s="8"/>
      <c r="D51" s="10">
        <v>85</v>
      </c>
      <c r="E51" s="1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" customHeight="1" x14ac:dyDescent="0.25">
      <c r="A52" s="8" t="s">
        <v>132</v>
      </c>
      <c r="B52" s="8" t="s">
        <v>133</v>
      </c>
      <c r="C52" s="8" t="s">
        <v>18</v>
      </c>
      <c r="D52" s="10">
        <v>32</v>
      </c>
      <c r="E52" s="1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" customHeight="1" x14ac:dyDescent="0.25">
      <c r="A53" s="8" t="s">
        <v>134</v>
      </c>
      <c r="B53" s="8" t="s">
        <v>135</v>
      </c>
      <c r="C53" s="8" t="s">
        <v>19</v>
      </c>
      <c r="D53" s="10">
        <v>80</v>
      </c>
      <c r="E53" s="1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" customHeight="1" x14ac:dyDescent="0.25">
      <c r="A54" s="8" t="s">
        <v>136</v>
      </c>
      <c r="B54" s="8" t="s">
        <v>137</v>
      </c>
      <c r="C54" s="8" t="s">
        <v>20</v>
      </c>
      <c r="D54" s="10">
        <v>35</v>
      </c>
      <c r="E54" s="1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" customHeight="1" x14ac:dyDescent="0.25">
      <c r="A55" s="8" t="s">
        <v>138</v>
      </c>
      <c r="B55" s="8" t="s">
        <v>139</v>
      </c>
      <c r="C55" s="8"/>
      <c r="D55" s="10">
        <v>50</v>
      </c>
      <c r="E55" s="1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" customHeight="1" x14ac:dyDescent="0.25">
      <c r="A56" s="8" t="s">
        <v>140</v>
      </c>
      <c r="B56" s="8" t="s">
        <v>141</v>
      </c>
      <c r="C56" s="8"/>
      <c r="D56" s="10">
        <v>18</v>
      </c>
      <c r="E56" s="1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" customHeight="1" x14ac:dyDescent="0.25">
      <c r="A57" s="8" t="s">
        <v>142</v>
      </c>
      <c r="B57" s="8" t="s">
        <v>55</v>
      </c>
      <c r="C57" s="8"/>
      <c r="D57" s="10">
        <v>12</v>
      </c>
      <c r="E57" s="1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" customHeight="1" x14ac:dyDescent="0.25">
      <c r="A58" s="8" t="s">
        <v>143</v>
      </c>
      <c r="B58" s="8" t="s">
        <v>144</v>
      </c>
      <c r="C58" s="8"/>
      <c r="D58" s="10">
        <v>150</v>
      </c>
      <c r="E58" s="1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" customHeight="1" x14ac:dyDescent="0.25">
      <c r="A59" s="8" t="s">
        <v>145</v>
      </c>
      <c r="B59" s="8" t="s">
        <v>144</v>
      </c>
      <c r="C59" s="8"/>
      <c r="D59" s="10">
        <v>125</v>
      </c>
      <c r="E59" s="1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" customHeight="1" x14ac:dyDescent="0.25">
      <c r="A60" s="8"/>
      <c r="B60" s="8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20.100000000000001" customHeight="1" x14ac:dyDescent="0.3">
      <c r="A61" s="4" t="s">
        <v>152</v>
      </c>
      <c r="B61" s="11"/>
      <c r="C61" s="11"/>
      <c r="D61" s="6">
        <f>SUM(D62:D77)</f>
        <v>4457</v>
      </c>
      <c r="E61" s="7">
        <f>ROUND(PRODUCT(D61,2.2)/1000,2)</f>
        <v>9.81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" customHeight="1" x14ac:dyDescent="0.25">
      <c r="A62" s="8" t="s">
        <v>155</v>
      </c>
      <c r="B62" s="8" t="s">
        <v>169</v>
      </c>
      <c r="C62" s="8" t="s">
        <v>69</v>
      </c>
      <c r="D62" s="3">
        <v>25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" customHeight="1" x14ac:dyDescent="0.25">
      <c r="A63" s="8" t="s">
        <v>156</v>
      </c>
      <c r="B63" s="8" t="s">
        <v>170</v>
      </c>
      <c r="C63" s="8"/>
      <c r="D63" s="3">
        <v>8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" customHeight="1" x14ac:dyDescent="0.25">
      <c r="A64" s="8" t="s">
        <v>157</v>
      </c>
      <c r="B64" s="8" t="s">
        <v>171</v>
      </c>
      <c r="C64" s="8"/>
      <c r="D64" s="10">
        <v>160</v>
      </c>
      <c r="E64" s="1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" customHeight="1" x14ac:dyDescent="0.25">
      <c r="A65" s="8" t="s">
        <v>21</v>
      </c>
      <c r="B65" s="8" t="s">
        <v>172</v>
      </c>
      <c r="C65" s="8"/>
      <c r="D65" s="10">
        <v>220</v>
      </c>
      <c r="E65" s="1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" customHeight="1" x14ac:dyDescent="0.25">
      <c r="A66" s="8" t="s">
        <v>158</v>
      </c>
      <c r="B66" s="8" t="s">
        <v>33</v>
      </c>
      <c r="C66" s="8" t="s">
        <v>22</v>
      </c>
      <c r="D66" s="10">
        <v>90</v>
      </c>
      <c r="E66" s="1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" customHeight="1" x14ac:dyDescent="0.25">
      <c r="A67" s="8" t="s">
        <v>159</v>
      </c>
      <c r="B67" s="8" t="s">
        <v>34</v>
      </c>
      <c r="C67" s="8"/>
      <c r="D67" s="10">
        <v>3</v>
      </c>
      <c r="E67" s="1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" customHeight="1" x14ac:dyDescent="0.25">
      <c r="A68" s="8" t="s">
        <v>160</v>
      </c>
      <c r="B68" s="8" t="s">
        <v>174</v>
      </c>
      <c r="C68" s="8" t="s">
        <v>173</v>
      </c>
      <c r="D68" s="10">
        <v>25</v>
      </c>
      <c r="E68" s="1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" customHeight="1" x14ac:dyDescent="0.25">
      <c r="A69" s="8" t="s">
        <v>161</v>
      </c>
      <c r="B69" s="8" t="s">
        <v>176</v>
      </c>
      <c r="C69" s="8" t="s">
        <v>175</v>
      </c>
      <c r="D69" s="10">
        <v>30</v>
      </c>
      <c r="E69" s="1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" customHeight="1" x14ac:dyDescent="0.25">
      <c r="A70" s="8" t="s">
        <v>162</v>
      </c>
      <c r="B70" s="8" t="s">
        <v>177</v>
      </c>
      <c r="C70" s="8" t="s">
        <v>56</v>
      </c>
      <c r="D70" s="10">
        <v>10</v>
      </c>
      <c r="E70" s="10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" customHeight="1" x14ac:dyDescent="0.25">
      <c r="A71" s="8" t="s">
        <v>163</v>
      </c>
      <c r="B71" s="8" t="s">
        <v>178</v>
      </c>
      <c r="C71" s="8" t="s">
        <v>23</v>
      </c>
      <c r="D71" s="10">
        <v>22</v>
      </c>
      <c r="E71" s="1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" customHeight="1" x14ac:dyDescent="0.25">
      <c r="A72" s="8" t="s">
        <v>164</v>
      </c>
      <c r="B72" s="8" t="s">
        <v>179</v>
      </c>
      <c r="C72" s="8" t="s">
        <v>24</v>
      </c>
      <c r="D72" s="10">
        <v>12</v>
      </c>
      <c r="E72" s="1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" customHeight="1" x14ac:dyDescent="0.25">
      <c r="A73" s="8" t="s">
        <v>165</v>
      </c>
      <c r="B73" s="8" t="s">
        <v>180</v>
      </c>
      <c r="C73" s="8"/>
      <c r="D73" s="10">
        <v>2</v>
      </c>
      <c r="E73" s="1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" customHeight="1" x14ac:dyDescent="0.25">
      <c r="A74" s="8" t="s">
        <v>166</v>
      </c>
      <c r="B74" s="8" t="s">
        <v>168</v>
      </c>
      <c r="C74" s="8" t="s">
        <v>57</v>
      </c>
      <c r="D74" s="10">
        <v>100</v>
      </c>
      <c r="E74" s="1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" customHeight="1" x14ac:dyDescent="0.25">
      <c r="A75" s="8" t="s">
        <v>167</v>
      </c>
      <c r="B75" s="8" t="s">
        <v>181</v>
      </c>
      <c r="C75" s="8" t="s">
        <v>58</v>
      </c>
      <c r="D75" s="10">
        <v>50</v>
      </c>
      <c r="E75" s="1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" customHeight="1" x14ac:dyDescent="0.25">
      <c r="A76" s="8" t="s">
        <v>152</v>
      </c>
      <c r="B76" s="8" t="s">
        <v>182</v>
      </c>
      <c r="C76" s="8"/>
      <c r="D76" s="10">
        <v>2700</v>
      </c>
      <c r="E76" s="1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" customHeight="1" x14ac:dyDescent="0.25">
      <c r="A77" s="8" t="s">
        <v>168</v>
      </c>
      <c r="B77" s="8" t="s">
        <v>183</v>
      </c>
      <c r="C77" s="8"/>
      <c r="D77" s="10">
        <v>1000</v>
      </c>
      <c r="E77" s="1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" customHeight="1" x14ac:dyDescent="0.25">
      <c r="A78" s="8"/>
      <c r="B78" s="8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20.100000000000001" customHeight="1" x14ac:dyDescent="0.3">
      <c r="A79" s="4" t="s">
        <v>153</v>
      </c>
      <c r="B79" s="11"/>
      <c r="C79" s="11"/>
      <c r="D79" s="6">
        <f>SUM(D80:D85)</f>
        <v>695</v>
      </c>
      <c r="E79" s="7">
        <f>ROUND(PRODUCT(D79,2.2)/1000,2)</f>
        <v>1.53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" customHeight="1" x14ac:dyDescent="0.25">
      <c r="A80" s="8" t="s">
        <v>186</v>
      </c>
      <c r="B80" s="8"/>
      <c r="C80" s="8" t="s">
        <v>65</v>
      </c>
      <c r="D80" s="10">
        <v>290</v>
      </c>
      <c r="E80" s="1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" customHeight="1" x14ac:dyDescent="0.25">
      <c r="A81" s="8" t="s">
        <v>184</v>
      </c>
      <c r="B81" s="8" t="s">
        <v>185</v>
      </c>
      <c r="C81" s="8"/>
      <c r="D81" s="10">
        <v>30</v>
      </c>
      <c r="E81" s="1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" customHeight="1" x14ac:dyDescent="0.25">
      <c r="A82" s="8" t="s">
        <v>187</v>
      </c>
      <c r="B82" s="8" t="s">
        <v>61</v>
      </c>
      <c r="C82" s="8" t="s">
        <v>62</v>
      </c>
      <c r="D82" s="10">
        <v>125</v>
      </c>
      <c r="E82" s="1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" customHeight="1" x14ac:dyDescent="0.25">
      <c r="A83" s="8" t="s">
        <v>188</v>
      </c>
      <c r="B83" s="8" t="s">
        <v>189</v>
      </c>
      <c r="C83" s="8"/>
      <c r="D83" s="10">
        <v>72</v>
      </c>
      <c r="E83" s="1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" customHeight="1" x14ac:dyDescent="0.25">
      <c r="A84" s="8" t="s">
        <v>59</v>
      </c>
      <c r="B84" s="8" t="s">
        <v>63</v>
      </c>
      <c r="C84" s="8"/>
      <c r="D84" s="10">
        <v>28</v>
      </c>
      <c r="E84" s="10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" customHeight="1" x14ac:dyDescent="0.25">
      <c r="A85" s="8" t="s">
        <v>60</v>
      </c>
      <c r="B85" s="8" t="s">
        <v>190</v>
      </c>
      <c r="C85" s="8" t="s">
        <v>64</v>
      </c>
      <c r="D85" s="10">
        <v>150</v>
      </c>
      <c r="E85" s="10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" customHeight="1" x14ac:dyDescent="0.25">
      <c r="A86" s="8"/>
      <c r="B86" s="8"/>
      <c r="C86" s="8"/>
      <c r="D86" s="10"/>
      <c r="E86" s="1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20.100000000000001" customHeight="1" x14ac:dyDescent="0.2">
      <c r="A87" s="4" t="s">
        <v>154</v>
      </c>
      <c r="B87" s="4"/>
      <c r="C87" s="4"/>
      <c r="D87" s="6">
        <f>SUM(D88:D90)</f>
        <v>1950</v>
      </c>
      <c r="E87" s="7">
        <f>ROUND(PRODUCT(D87,2.2)/1000,2)</f>
        <v>4.29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" customHeight="1" x14ac:dyDescent="0.25">
      <c r="A88" s="8" t="s">
        <v>191</v>
      </c>
      <c r="B88" s="8" t="s">
        <v>194</v>
      </c>
      <c r="C88" s="8" t="s">
        <v>66</v>
      </c>
      <c r="D88" s="10">
        <v>270</v>
      </c>
      <c r="E88" s="1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" customHeight="1" x14ac:dyDescent="0.25">
      <c r="A89" s="8" t="s">
        <v>192</v>
      </c>
      <c r="B89" s="8" t="s">
        <v>195</v>
      </c>
      <c r="C89" s="8" t="s">
        <v>198</v>
      </c>
      <c r="D89" s="10">
        <v>490</v>
      </c>
      <c r="E89" s="1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" customHeight="1" x14ac:dyDescent="0.25">
      <c r="A90" s="8" t="s">
        <v>193</v>
      </c>
      <c r="B90" s="8" t="s">
        <v>196</v>
      </c>
      <c r="C90" s="8" t="s">
        <v>197</v>
      </c>
      <c r="D90" s="10">
        <v>1190</v>
      </c>
      <c r="E90" s="10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" customHeight="1" x14ac:dyDescent="0.25">
      <c r="A91" s="8"/>
      <c r="B91" s="8"/>
      <c r="C91" s="8"/>
      <c r="D91" s="10"/>
      <c r="E91" s="10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2.75" customHeight="1" x14ac:dyDescent="0.2">
      <c r="A92" s="13"/>
      <c r="B92" s="13"/>
      <c r="C92" s="13"/>
      <c r="D92" s="14"/>
      <c r="E92" s="1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2.75" customHeight="1" x14ac:dyDescent="0.25">
      <c r="A93"/>
      <c r="B93" s="8"/>
      <c r="C93" s="15" t="s">
        <v>35</v>
      </c>
      <c r="D93" s="14">
        <f>SUM(D2+D12+D27+D35+D43+D49+D61+D79+D87)</f>
        <v>14855</v>
      </c>
      <c r="E93" s="14">
        <f>ROUND(PRODUCT(D93,2.2)/1000,2)</f>
        <v>32.68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2.75" customHeight="1" x14ac:dyDescent="0.25">
      <c r="A94"/>
      <c r="B94" s="8"/>
      <c r="C94" s="15" t="s">
        <v>30</v>
      </c>
      <c r="D94" s="14">
        <f>D2</f>
        <v>1998</v>
      </c>
      <c r="E94" s="14">
        <f>ROUND(PRODUCT(D94,2.2)/1000,2)</f>
        <v>4.4000000000000004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2.75" customHeight="1" x14ac:dyDescent="0.25">
      <c r="A95"/>
      <c r="B95" s="8"/>
      <c r="C95" s="15" t="s">
        <v>67</v>
      </c>
      <c r="D95" s="14">
        <f>SUM(D65+D76+D77+D87)</f>
        <v>5870</v>
      </c>
      <c r="E95" s="14">
        <f>ROUND(PRODUCT(D95,2.2)/1000,2)</f>
        <v>12.91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2.75" customHeight="1" x14ac:dyDescent="0.25">
      <c r="A96"/>
      <c r="B96" s="8"/>
      <c r="C96" s="15" t="s">
        <v>36</v>
      </c>
      <c r="D96" s="14">
        <f>SUM(D93,-D94)</f>
        <v>12857</v>
      </c>
      <c r="E96" s="14">
        <f>ROUND(PRODUCT(D96,2.2)/1000,2)</f>
        <v>28.29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1:23" ht="12.75" customHeight="1" x14ac:dyDescent="0.25">
      <c r="A97"/>
      <c r="B97" s="8"/>
      <c r="C97" s="8"/>
      <c r="D97" s="14"/>
      <c r="E97" s="1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2.75" customHeight="1" x14ac:dyDescent="0.25">
      <c r="A98"/>
      <c r="B98" s="8"/>
      <c r="C98" s="17" t="s">
        <v>37</v>
      </c>
      <c r="D98" s="18">
        <f>SUM(D93,-D94,-D95)</f>
        <v>6987</v>
      </c>
      <c r="E98" s="19">
        <f>ROUND(PRODUCT(D98,2.2)/1000,2)</f>
        <v>15.37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2.75" customHeight="1" x14ac:dyDescent="0.2"/>
    <row r="223" spans="1:23" ht="12.75" customHeight="1" x14ac:dyDescent="0.2"/>
    <row r="224" spans="1:23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</vt:lpstr>
      <vt:lpstr>Item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Inaki_dde</dc:creator>
  <cp:lastModifiedBy>Windows User</cp:lastModifiedBy>
  <dcterms:created xsi:type="dcterms:W3CDTF">2016-04-13T19:46:54Z</dcterms:created>
  <dcterms:modified xsi:type="dcterms:W3CDTF">2019-05-02T15:29:12Z</dcterms:modified>
</cp:coreProperties>
</file>